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2" windowHeight="52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<sst xmlns="http://schemas.openxmlformats.org/spreadsheetml/2006/main" count="33" uniqueCount="26">
  <si>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BORU  TONAJ HESAPLAMA TABLOSU</t>
  </si>
  <si>
    <t xml:space="preserve">       SİYAH</t>
  </si>
  <si>
    <t xml:space="preserve">       GALVANİZ</t>
  </si>
  <si>
    <t xml:space="preserve">       DOĞALGAZ</t>
  </si>
  <si>
    <t xml:space="preserve">   BOY</t>
  </si>
  <si>
    <t xml:space="preserve">      m</t>
  </si>
  <si>
    <t xml:space="preserve">    KG</t>
  </si>
  <si>
    <t xml:space="preserve">     m</t>
  </si>
  <si>
    <t xml:space="preserve">     KG</t>
  </si>
  <si>
    <t xml:space="preserve">    1/2</t>
  </si>
  <si>
    <t xml:space="preserve">    3/4</t>
  </si>
  <si>
    <t xml:space="preserve">     1</t>
  </si>
  <si>
    <t xml:space="preserve">   11/4</t>
  </si>
  <si>
    <t xml:space="preserve">   11/2</t>
  </si>
  <si>
    <t xml:space="preserve">     2</t>
  </si>
  <si>
    <t xml:space="preserve">   21/2</t>
  </si>
  <si>
    <t xml:space="preserve">     3</t>
  </si>
  <si>
    <t xml:space="preserve">     4</t>
  </si>
  <si>
    <t xml:space="preserve">     5</t>
  </si>
  <si>
    <t xml:space="preserve">     6</t>
  </si>
  <si>
    <t xml:space="preserve">   8/4mm</t>
  </si>
  <si>
    <t xml:space="preserve"> 10/5mm</t>
  </si>
  <si>
    <t xml:space="preserve"> 12/6mm</t>
  </si>
  <si>
    <t>Genel Toplam....</t>
  </si>
  <si>
    <t>,</t>
  </si>
  <si>
    <t>PE KAPLI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</si>
</sst>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 Tur"/>
      <family val="1"/>
    </font>
    <font>
      <sz val="14"/>
      <color indexed="10"/>
      <name val="Times New Roman Tur"/>
      <family val="1"/>
    </font>
    <font>
      <b/>
      <sz val="14"/>
      <color indexed="9"/>
      <name val="Times New Roman Tur"/>
      <family val="0"/>
    </font>
    <font>
      <b/>
      <sz val="14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6" fillId="36" borderId="0" xfId="0" applyFont="1" applyFill="1" applyAlignment="1" applyProtection="1" quotePrefix="1">
      <alignment horizontal="left"/>
      <protection/>
    </xf>
    <xf numFmtId="0" fontId="5" fillId="38" borderId="0" xfId="0" applyFont="1" applyFill="1" applyAlignment="1" applyProtection="1" quotePrefix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7" fillId="39" borderId="0" xfId="0" applyFont="1" applyFill="1" applyAlignment="1" applyProtection="1">
      <alignment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M23"/>
  <sheetViews>
    <sheetView tabSelected="1" zoomScale="80" zoomScaleNormal="80" zoomScalePageLayoutView="0" workbookViewId="0" topLeftCell="A1">
      <selection activeCell="K8" sqref="K8"/>
    </sheetView>
  </sheetViews>
  <sheetFormatPr defaultColWidth="13.140625" defaultRowHeight="12.75"/>
  <cols>
    <col min="1" max="16384" width="13.140625" style="6" customWidth="1"/>
  </cols>
  <sheetData>
    <row r="1" spans="1:10" ht="18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8">
      <c r="A2" s="5"/>
      <c r="B2" s="5"/>
      <c r="C2" s="7"/>
      <c r="D2" s="6" t="s">
        <v>0</v>
      </c>
      <c r="H2" s="5"/>
      <c r="I2" s="5"/>
      <c r="J2" s="5"/>
    </row>
    <row r="3" spans="1:10" ht="18">
      <c r="A3" s="5"/>
      <c r="B3" s="5"/>
      <c r="C3" s="8"/>
      <c r="D3" s="7"/>
      <c r="E3" s="7"/>
      <c r="F3" s="7"/>
      <c r="G3" s="5"/>
      <c r="H3" s="5"/>
      <c r="I3" s="5"/>
      <c r="J3" s="5"/>
    </row>
    <row r="4" spans="1:13" ht="18">
      <c r="A4" s="9"/>
      <c r="B4" s="10" t="s">
        <v>1</v>
      </c>
      <c r="C4" s="10"/>
      <c r="D4" s="10"/>
      <c r="E4" s="11" t="s">
        <v>2</v>
      </c>
      <c r="F4" s="11"/>
      <c r="G4" s="11"/>
      <c r="H4" s="12" t="s">
        <v>3</v>
      </c>
      <c r="I4" s="12"/>
      <c r="J4" s="12"/>
      <c r="K4" s="24" t="s">
        <v>25</v>
      </c>
      <c r="L4" s="24"/>
      <c r="M4" s="24"/>
    </row>
    <row r="5" spans="1:13" ht="18">
      <c r="A5" s="9"/>
      <c r="B5" s="10" t="s">
        <v>4</v>
      </c>
      <c r="C5" s="10" t="s">
        <v>5</v>
      </c>
      <c r="D5" s="10" t="s">
        <v>6</v>
      </c>
      <c r="E5" s="11" t="s">
        <v>4</v>
      </c>
      <c r="F5" s="13" t="s">
        <v>7</v>
      </c>
      <c r="G5" s="11" t="s">
        <v>6</v>
      </c>
      <c r="H5" s="12" t="s">
        <v>4</v>
      </c>
      <c r="I5" s="12" t="s">
        <v>7</v>
      </c>
      <c r="J5" s="12" t="s">
        <v>8</v>
      </c>
      <c r="K5" s="24" t="s">
        <v>4</v>
      </c>
      <c r="L5" s="24" t="s">
        <v>7</v>
      </c>
      <c r="M5" s="24" t="s">
        <v>8</v>
      </c>
    </row>
    <row r="6" spans="1:13" ht="18">
      <c r="A6" s="14" t="s">
        <v>9</v>
      </c>
      <c r="B6" s="1">
        <v>0</v>
      </c>
      <c r="C6" s="15">
        <f aca="true" t="shared" si="0" ref="C6:C19">+B6*6</f>
        <v>0</v>
      </c>
      <c r="D6" s="16">
        <f>+B6*6*1.22</f>
        <v>0</v>
      </c>
      <c r="E6" s="1">
        <v>0</v>
      </c>
      <c r="F6" s="17">
        <f aca="true" t="shared" si="1" ref="F6:F16">+E6*6</f>
        <v>0</v>
      </c>
      <c r="G6" s="16">
        <f>+E6*6*1.3</f>
        <v>0</v>
      </c>
      <c r="H6" s="1">
        <v>0</v>
      </c>
      <c r="I6" s="17">
        <f aca="true" t="shared" si="2" ref="I6:I16">+H6*6</f>
        <v>0</v>
      </c>
      <c r="J6" s="16">
        <f>+H6*6*1.28</f>
        <v>0</v>
      </c>
      <c r="K6" s="1">
        <v>0</v>
      </c>
      <c r="L6" s="17">
        <f aca="true" t="shared" si="3" ref="L6:L16">+K6*6</f>
        <v>0</v>
      </c>
      <c r="M6" s="16">
        <f>+K6*6*1.28</f>
        <v>0</v>
      </c>
    </row>
    <row r="7" spans="1:13" ht="18">
      <c r="A7" s="14" t="s">
        <v>10</v>
      </c>
      <c r="B7" s="2">
        <v>0</v>
      </c>
      <c r="C7" s="15">
        <f t="shared" si="0"/>
        <v>0</v>
      </c>
      <c r="D7" s="18">
        <f>+B7*6*1.58</f>
        <v>0</v>
      </c>
      <c r="E7" s="2">
        <v>0</v>
      </c>
      <c r="F7" s="15">
        <f t="shared" si="1"/>
        <v>0</v>
      </c>
      <c r="G7" s="18">
        <f>+E7*6*1.68</f>
        <v>0</v>
      </c>
      <c r="H7" s="2">
        <v>0</v>
      </c>
      <c r="I7" s="15">
        <f t="shared" si="2"/>
        <v>0</v>
      </c>
      <c r="J7" s="18">
        <f>+H7*6*1.7</f>
        <v>0</v>
      </c>
      <c r="K7" s="2">
        <v>0</v>
      </c>
      <c r="L7" s="15">
        <f t="shared" si="3"/>
        <v>0</v>
      </c>
      <c r="M7" s="18">
        <f>+K7*6*1.7</f>
        <v>0</v>
      </c>
    </row>
    <row r="8" spans="1:13" ht="18">
      <c r="A8" s="14" t="s">
        <v>11</v>
      </c>
      <c r="B8" s="2">
        <v>0</v>
      </c>
      <c r="C8" s="15">
        <f t="shared" si="0"/>
        <v>0</v>
      </c>
      <c r="D8" s="18">
        <f>+B8*6*2.44</f>
        <v>0</v>
      </c>
      <c r="E8" s="2">
        <v>0</v>
      </c>
      <c r="F8" s="15">
        <f t="shared" si="1"/>
        <v>0</v>
      </c>
      <c r="G8" s="18">
        <f>+E8*6*2.57</f>
        <v>0</v>
      </c>
      <c r="H8" s="2">
        <v>0</v>
      </c>
      <c r="I8" s="15">
        <f t="shared" si="2"/>
        <v>0</v>
      </c>
      <c r="J8" s="18">
        <f>+H8*6*2.52</f>
        <v>0</v>
      </c>
      <c r="K8" s="2">
        <v>0</v>
      </c>
      <c r="L8" s="15">
        <f t="shared" si="3"/>
        <v>0</v>
      </c>
      <c r="M8" s="18">
        <f>+K8*6*2.52</f>
        <v>0</v>
      </c>
    </row>
    <row r="9" spans="1:13" ht="18">
      <c r="A9" s="14" t="s">
        <v>12</v>
      </c>
      <c r="B9" s="2">
        <v>0</v>
      </c>
      <c r="C9" s="15">
        <f t="shared" si="0"/>
        <v>0</v>
      </c>
      <c r="D9" s="18">
        <f>+B9*6*3.14</f>
        <v>0</v>
      </c>
      <c r="E9" s="2">
        <v>0</v>
      </c>
      <c r="F9" s="15">
        <f t="shared" si="1"/>
        <v>0</v>
      </c>
      <c r="G9" s="18">
        <f>+E9*6*3.32</f>
        <v>0</v>
      </c>
      <c r="H9" s="2">
        <v>0</v>
      </c>
      <c r="I9" s="15">
        <f t="shared" si="2"/>
        <v>0</v>
      </c>
      <c r="J9" s="18">
        <f>+H9*6*3.43</f>
        <v>0</v>
      </c>
      <c r="K9" s="2">
        <v>0</v>
      </c>
      <c r="L9" s="15">
        <f t="shared" si="3"/>
        <v>0</v>
      </c>
      <c r="M9" s="18">
        <f>+K9*6*3.43</f>
        <v>0</v>
      </c>
    </row>
    <row r="10" spans="1:13" ht="18">
      <c r="A10" s="14" t="s">
        <v>13</v>
      </c>
      <c r="B10" s="2">
        <v>0</v>
      </c>
      <c r="C10" s="15">
        <f t="shared" si="0"/>
        <v>0</v>
      </c>
      <c r="D10" s="18">
        <f>+B10*6*3.61</f>
        <v>0</v>
      </c>
      <c r="E10" s="2">
        <v>0</v>
      </c>
      <c r="F10" s="15">
        <f t="shared" si="1"/>
        <v>0</v>
      </c>
      <c r="G10" s="18">
        <f>+E10*6*3.82</f>
        <v>0</v>
      </c>
      <c r="H10" s="2">
        <v>0</v>
      </c>
      <c r="I10" s="15">
        <f t="shared" si="2"/>
        <v>0</v>
      </c>
      <c r="J10" s="18">
        <f>+H10*6*4.07</f>
        <v>0</v>
      </c>
      <c r="K10" s="2">
        <v>0</v>
      </c>
      <c r="L10" s="15">
        <f t="shared" si="3"/>
        <v>0</v>
      </c>
      <c r="M10" s="18">
        <f>+K10*6*4.07</f>
        <v>0</v>
      </c>
    </row>
    <row r="11" spans="1:13" ht="18">
      <c r="A11" s="14" t="s">
        <v>14</v>
      </c>
      <c r="B11" s="2">
        <v>0</v>
      </c>
      <c r="C11" s="15">
        <f t="shared" si="0"/>
        <v>0</v>
      </c>
      <c r="D11" s="18">
        <f>+B11*6*5.1</f>
        <v>0</v>
      </c>
      <c r="E11" s="2">
        <v>0</v>
      </c>
      <c r="F11" s="15">
        <f t="shared" si="1"/>
        <v>0</v>
      </c>
      <c r="G11" s="18">
        <f>+E11*6*5.38</f>
        <v>0</v>
      </c>
      <c r="H11" s="2">
        <v>0</v>
      </c>
      <c r="I11" s="15">
        <f t="shared" si="2"/>
        <v>0</v>
      </c>
      <c r="J11" s="18">
        <f>+H11*6*5.42</f>
        <v>0</v>
      </c>
      <c r="K11" s="2">
        <v>0</v>
      </c>
      <c r="L11" s="15">
        <f t="shared" si="3"/>
        <v>0</v>
      </c>
      <c r="M11" s="18">
        <f>+K11*6*5.42</f>
        <v>0</v>
      </c>
    </row>
    <row r="12" spans="1:13" ht="18">
      <c r="A12" s="14" t="s">
        <v>15</v>
      </c>
      <c r="B12" s="2">
        <v>0</v>
      </c>
      <c r="C12" s="15">
        <f t="shared" si="0"/>
        <v>0</v>
      </c>
      <c r="D12" s="18">
        <f>+B12*6*6.51</f>
        <v>0</v>
      </c>
      <c r="E12" s="2">
        <v>0</v>
      </c>
      <c r="F12" s="15">
        <f t="shared" si="1"/>
        <v>0</v>
      </c>
      <c r="G12" s="18">
        <f>+E12*6*6.9</f>
        <v>0</v>
      </c>
      <c r="H12" s="2">
        <v>0</v>
      </c>
      <c r="I12" s="15">
        <f t="shared" si="2"/>
        <v>0</v>
      </c>
      <c r="J12" s="18">
        <f>+H12*6*8.69</f>
        <v>0</v>
      </c>
      <c r="K12" s="2">
        <v>0</v>
      </c>
      <c r="L12" s="15">
        <f t="shared" si="3"/>
        <v>0</v>
      </c>
      <c r="M12" s="18">
        <f>+K12*6*8.69</f>
        <v>0</v>
      </c>
    </row>
    <row r="13" spans="1:13" ht="18">
      <c r="A13" s="14" t="s">
        <v>16</v>
      </c>
      <c r="B13" s="4">
        <v>0</v>
      </c>
      <c r="C13" s="15">
        <f t="shared" si="0"/>
        <v>0</v>
      </c>
      <c r="D13" s="18">
        <f>+B13*6*8.47</f>
        <v>0</v>
      </c>
      <c r="E13" s="2">
        <v>0</v>
      </c>
      <c r="F13" s="15">
        <f t="shared" si="1"/>
        <v>0</v>
      </c>
      <c r="G13" s="18">
        <f>+E13*6*8.96</f>
        <v>0</v>
      </c>
      <c r="H13" s="2">
        <v>0</v>
      </c>
      <c r="I13" s="15">
        <f t="shared" si="2"/>
        <v>0</v>
      </c>
      <c r="J13" s="18">
        <f>+H13*6*11.31</f>
        <v>0</v>
      </c>
      <c r="K13" s="2">
        <v>0</v>
      </c>
      <c r="L13" s="15">
        <f t="shared" si="3"/>
        <v>0</v>
      </c>
      <c r="M13" s="18">
        <f>+K13*6*11.31</f>
        <v>0</v>
      </c>
    </row>
    <row r="14" spans="1:13" ht="18">
      <c r="A14" s="14" t="s">
        <v>17</v>
      </c>
      <c r="B14" s="2">
        <v>0</v>
      </c>
      <c r="C14" s="15">
        <f t="shared" si="0"/>
        <v>0</v>
      </c>
      <c r="D14" s="18">
        <f>+B14*6*12.1</f>
        <v>0</v>
      </c>
      <c r="E14" s="2">
        <v>0</v>
      </c>
      <c r="F14" s="15">
        <f t="shared" si="1"/>
        <v>0</v>
      </c>
      <c r="G14" s="18">
        <f>+E14*6*12.8</f>
        <v>0</v>
      </c>
      <c r="H14" s="2">
        <v>0</v>
      </c>
      <c r="I14" s="15">
        <f t="shared" si="2"/>
        <v>0</v>
      </c>
      <c r="J14" s="18">
        <f>+H14*6*16.02</f>
        <v>0</v>
      </c>
      <c r="K14" s="2">
        <v>0</v>
      </c>
      <c r="L14" s="15">
        <f t="shared" si="3"/>
        <v>0</v>
      </c>
      <c r="M14" s="18">
        <f>+K14*6*16.02</f>
        <v>0</v>
      </c>
    </row>
    <row r="15" spans="1:13" ht="18">
      <c r="A15" s="14" t="s">
        <v>18</v>
      </c>
      <c r="B15" s="2">
        <v>0</v>
      </c>
      <c r="C15" s="15">
        <f t="shared" si="0"/>
        <v>0</v>
      </c>
      <c r="D15" s="18">
        <f>+B15*6*16.2</f>
        <v>0</v>
      </c>
      <c r="E15" s="2">
        <v>0</v>
      </c>
      <c r="F15" s="15">
        <f t="shared" si="1"/>
        <v>0</v>
      </c>
      <c r="G15" s="18">
        <f>+E15*6*17.35</f>
        <v>0</v>
      </c>
      <c r="H15" s="2">
        <v>0</v>
      </c>
      <c r="I15" s="15">
        <f t="shared" si="2"/>
        <v>0</v>
      </c>
      <c r="J15" s="18">
        <f>+H15*6*21.92</f>
        <v>0</v>
      </c>
      <c r="K15" s="2">
        <v>0</v>
      </c>
      <c r="L15" s="15">
        <f t="shared" si="3"/>
        <v>0</v>
      </c>
      <c r="M15" s="18">
        <f>+K15*6*21.92</f>
        <v>0</v>
      </c>
    </row>
    <row r="16" spans="1:13" ht="18">
      <c r="A16" s="14" t="s">
        <v>19</v>
      </c>
      <c r="B16" s="2">
        <v>0</v>
      </c>
      <c r="C16" s="15">
        <f t="shared" si="0"/>
        <v>0</v>
      </c>
      <c r="D16" s="18">
        <f>+B16*6*19.2</f>
        <v>0</v>
      </c>
      <c r="E16" s="3">
        <v>0</v>
      </c>
      <c r="F16" s="19">
        <f t="shared" si="1"/>
        <v>0</v>
      </c>
      <c r="G16" s="20">
        <f>+E16*6*20.6</f>
        <v>0</v>
      </c>
      <c r="H16" s="3">
        <v>0</v>
      </c>
      <c r="I16" s="19">
        <f t="shared" si="2"/>
        <v>0</v>
      </c>
      <c r="J16" s="20">
        <f>+H16*6*28.22</f>
        <v>0</v>
      </c>
      <c r="K16" s="3">
        <v>0</v>
      </c>
      <c r="L16" s="19">
        <f t="shared" si="3"/>
        <v>0</v>
      </c>
      <c r="M16" s="20">
        <f>+K16*6*28.22</f>
        <v>0</v>
      </c>
    </row>
    <row r="17" spans="1:10" ht="18">
      <c r="A17" s="14" t="s">
        <v>20</v>
      </c>
      <c r="B17" s="2">
        <v>0</v>
      </c>
      <c r="C17" s="15">
        <f t="shared" si="0"/>
        <v>0</v>
      </c>
      <c r="D17" s="18">
        <f>+B17*6*21.2</f>
        <v>0</v>
      </c>
      <c r="E17" s="5"/>
      <c r="F17" s="5"/>
      <c r="G17" s="21"/>
      <c r="H17" s="21"/>
      <c r="I17" s="21"/>
      <c r="J17" s="21"/>
    </row>
    <row r="18" spans="1:10" ht="18">
      <c r="A18" s="14" t="s">
        <v>21</v>
      </c>
      <c r="B18" s="2">
        <v>0</v>
      </c>
      <c r="C18" s="15">
        <f t="shared" si="0"/>
        <v>0</v>
      </c>
      <c r="D18" s="18">
        <f>+B18*6*33</f>
        <v>0</v>
      </c>
      <c r="E18" s="5"/>
      <c r="F18" s="5"/>
      <c r="G18" s="21"/>
      <c r="H18" s="21"/>
      <c r="I18" s="21"/>
      <c r="J18" s="21"/>
    </row>
    <row r="19" spans="1:10" ht="23.25" customHeight="1">
      <c r="A19" s="14" t="s">
        <v>22</v>
      </c>
      <c r="B19" s="3">
        <v>0</v>
      </c>
      <c r="C19" s="19">
        <f t="shared" si="0"/>
        <v>0</v>
      </c>
      <c r="D19" s="20">
        <f>+B19*6*42.4</f>
        <v>0</v>
      </c>
      <c r="E19" s="5"/>
      <c r="F19" s="5"/>
      <c r="G19" s="22"/>
      <c r="H19" s="15" t="s">
        <v>23</v>
      </c>
      <c r="I19" s="7"/>
      <c r="J19" s="15">
        <f>SUM(D4:D19)+SUM(G4:G16)+SUM(J4:J16)+SUM(M4:M16)</f>
        <v>0</v>
      </c>
    </row>
    <row r="20" spans="1:10" ht="18" hidden="1">
      <c r="A20" s="23"/>
      <c r="J20" s="6">
        <f>+H20*6*1.22</f>
        <v>0</v>
      </c>
    </row>
    <row r="21" spans="1:10" ht="18">
      <c r="A21" s="5" t="s">
        <v>24</v>
      </c>
      <c r="B21" s="5"/>
      <c r="C21" s="5"/>
      <c r="D21" s="5"/>
      <c r="E21" s="5"/>
      <c r="F21" s="7"/>
      <c r="G21" s="7"/>
      <c r="H21" s="7"/>
      <c r="I21" s="21"/>
      <c r="J21" s="7"/>
    </row>
    <row r="22" spans="1:10" ht="18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8">
      <c r="A23" s="5"/>
      <c r="B23" s="5"/>
      <c r="C23" s="5"/>
      <c r="D23" s="5"/>
      <c r="E23" s="5"/>
      <c r="F23" s="5"/>
      <c r="G23" s="5"/>
      <c r="H23" s="5"/>
      <c r="I23" s="5"/>
      <c r="J23" s="5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usertr</dc:creator>
  <cp:keywords/>
  <dc:description/>
  <cp:lastModifiedBy>User</cp:lastModifiedBy>
  <cp:lastPrinted>1998-02-20T16:30:37Z</cp:lastPrinted>
  <dcterms:created xsi:type="dcterms:W3CDTF">1998-01-21T08:02:16Z</dcterms:created>
  <dcterms:modified xsi:type="dcterms:W3CDTF">2017-06-12T06:57:12Z</dcterms:modified>
  <cp:category/>
  <cp:version/>
  <cp:contentType/>
  <cp:contentStatus/>
</cp:coreProperties>
</file>